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\обменник\Чёрная Т.А\муниципальное задание\июль мз\"/>
    </mc:Choice>
  </mc:AlternateContent>
  <bookViews>
    <workbookView xWindow="0" yWindow="0" windowWidth="28800" windowHeight="12435" activeTab="1"/>
  </bookViews>
  <sheets>
    <sheet name="Форма 1" sheetId="1" r:id="rId1"/>
    <sheet name="Форма 2" sheetId="2" r:id="rId2"/>
    <sheet name="Форма 3" sheetId="3" r:id="rId3"/>
    <sheet name="Форма 4" sheetId="4" r:id="rId4"/>
  </sheets>
  <calcPr calcId="152511"/>
</workbook>
</file>

<file path=xl/calcChain.xml><?xml version="1.0" encoding="utf-8"?>
<calcChain xmlns="http://schemas.openxmlformats.org/spreadsheetml/2006/main">
  <c r="G8" i="3" l="1"/>
  <c r="G7" i="3"/>
  <c r="F8" i="3"/>
  <c r="F7" i="3"/>
  <c r="E8" i="4"/>
  <c r="E7" i="4"/>
  <c r="C8" i="4"/>
  <c r="C7" i="4"/>
  <c r="H8" i="3"/>
  <c r="G9" i="1" l="1"/>
  <c r="G8" i="1"/>
  <c r="G7" i="4"/>
  <c r="F8" i="4"/>
  <c r="F7" i="4"/>
  <c r="G8" i="4" l="1"/>
  <c r="I9" i="4"/>
  <c r="H9" i="4"/>
  <c r="H7" i="3" l="1"/>
  <c r="C9" i="4" l="1"/>
  <c r="J8" i="4" l="1"/>
  <c r="J7" i="4"/>
  <c r="K7" i="4" s="1"/>
  <c r="J9" i="4" l="1"/>
  <c r="D9" i="4"/>
  <c r="K8" i="4"/>
  <c r="E9" i="4"/>
  <c r="K7" i="3"/>
  <c r="F9" i="4" l="1"/>
  <c r="K8" i="3"/>
  <c r="G9" i="4"/>
  <c r="K9" i="4" s="1"/>
  <c r="B9" i="4"/>
</calcChain>
</file>

<file path=xl/sharedStrings.xml><?xml version="1.0" encoding="utf-8"?>
<sst xmlns="http://schemas.openxmlformats.org/spreadsheetml/2006/main" count="117" uniqueCount="90">
  <si>
    <t>№   п/п</t>
  </si>
  <si>
    <t>Наименование услуги</t>
  </si>
  <si>
    <t xml:space="preserve">Единицы измерения </t>
  </si>
  <si>
    <t>Фактический объем предоставленных муниципальных услуг</t>
  </si>
  <si>
    <r>
      <t xml:space="preserve">% выполнения муниципального задания </t>
    </r>
    <r>
      <rPr>
        <sz val="9"/>
        <color theme="1"/>
        <rFont val="Times New Roman"/>
        <family val="1"/>
        <charset val="204"/>
      </rPr>
      <t>(гр.6/гр.4*100)</t>
    </r>
  </si>
  <si>
    <t>Причины отклонений, примечания, комментарии</t>
  </si>
  <si>
    <t>с начала года</t>
  </si>
  <si>
    <t>Прием (выдача) документов, связанных с предоставлением государственных и муниципальных услуг</t>
  </si>
  <si>
    <t>Пакет документов, единиц</t>
  </si>
  <si>
    <t>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</si>
  <si>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чел./ед.</t>
  </si>
  <si>
    <t>Форма № 1. Соответствие объема предоставленных муниципальных услуг параметрам муниципального задания</t>
  </si>
  <si>
    <t>Форма № 2. Соответствие качества предоставленных муниципальных услуг параметрам муниципального задания</t>
  </si>
  <si>
    <t>Наименование показателя качества</t>
  </si>
  <si>
    <t>Формула расчета показателя</t>
  </si>
  <si>
    <t>Значение показателей качества муниципальной услуги</t>
  </si>
  <si>
    <t>С начала года</t>
  </si>
  <si>
    <t>план</t>
  </si>
  <si>
    <t>факт</t>
  </si>
  <si>
    <t>Услуга 1: «Прием (выдача) документов, связанных с предоставлением государственных и муниципальных услуг»</t>
  </si>
  <si>
    <t>Отсутствие обоснованных жалоб на качество предоставляемой услуги</t>
  </si>
  <si>
    <t>%</t>
  </si>
  <si>
    <t>Количество обоснованных жалоб/общее количество услуг, оказываемых потребителям*100%</t>
  </si>
  <si>
    <t>Среднее время ожидания в очереди для подачи (получения) документов</t>
  </si>
  <si>
    <t>мин</t>
  </si>
  <si>
    <t>не более 15 мин</t>
  </si>
  <si>
    <t>Удовлетворённость качеством оказания услуг</t>
  </si>
  <si>
    <t>Доля заявителей, выбравших варианты ответов «отлично», «хорошо»/ общее количество заявителей, принявших в опросе *100%</t>
  </si>
  <si>
    <t>Услуга 2: «Информационно-консультационная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услуг»</t>
  </si>
  <si>
    <t>Среднее время ожидания в очереди для получения информационно – консультационной услуги</t>
  </si>
  <si>
    <t>Наличие информации о количестве, перечне предоставляемых услуг в МФЦ, а так же форм документов (заявлений), необходимых для предоставления государственных и муниципальных услуг, предоставляемых на базе МФЦ</t>
  </si>
  <si>
    <r>
      <t xml:space="preserve">Информация об услугах = 
</t>
    </r>
    <r>
      <rPr>
        <u/>
        <sz val="10"/>
        <color theme="1"/>
        <rFont val="Times New Roman"/>
        <family val="1"/>
        <charset val="204"/>
      </rPr>
      <t xml:space="preserve">Уакт. </t>
    </r>
    <r>
      <rPr>
        <sz val="10"/>
        <color theme="1"/>
        <rFont val="Times New Roman"/>
        <family val="1"/>
        <charset val="204"/>
      </rPr>
      <t xml:space="preserve">х 100% + </t>
    </r>
    <r>
      <rPr>
        <u/>
        <sz val="10"/>
        <color theme="1"/>
        <rFont val="Times New Roman"/>
        <family val="1"/>
        <charset val="204"/>
      </rPr>
      <t>Удок.</t>
    </r>
    <r>
      <rPr>
        <sz val="10"/>
        <color theme="1"/>
        <rFont val="Times New Roman"/>
        <family val="1"/>
        <charset val="204"/>
      </rPr>
      <t xml:space="preserve"> х 100% ,
    У                         У
где: Уакт.  - количество услуг, предоставляемых на базе МФЦ, по которым размещена актуальная информация;
  - Удок. - количество услуг, предоставляемых на базе МФЦ, по которым имеются формы документов (заявлений);  
У -  количество услуг, предоставляемых на базе МФЦ, всего
 </t>
    </r>
  </si>
  <si>
    <t>№ п/п</t>
  </si>
  <si>
    <t>Наименование муниципальных услуг, ед.изм.</t>
  </si>
  <si>
    <t>Фактический объем предоставленных мун. услуг</t>
  </si>
  <si>
    <t>Фактические затраты на предоставление мун. услуг, руб.</t>
  </si>
  <si>
    <t>Фактические затраты на предоставление одной мун. услуги, руб.</t>
  </si>
  <si>
    <r>
      <t xml:space="preserve">Соотношение фактических и нормативных затрат, % </t>
    </r>
    <r>
      <rPr>
        <sz val="9"/>
        <color theme="1"/>
        <rFont val="Times New Roman"/>
        <family val="1"/>
        <charset val="204"/>
      </rPr>
      <t>(гр.8/гр.10*100)</t>
    </r>
  </si>
  <si>
    <t>Примечания, комментарии</t>
  </si>
  <si>
    <t>всего</t>
  </si>
  <si>
    <t>Одной услуги</t>
  </si>
  <si>
    <t>Прием (выдача) документов, связанных с предоставлением государственных и муниципальных услуг, пакет документов, единиц</t>
  </si>
  <si>
    <t>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услуг, чел./ед.</t>
  </si>
  <si>
    <t>Форма № 3.  Исполнение фактических и нормативных затрат на оказание муниципальных услуг</t>
  </si>
  <si>
    <t>Фактические затраты на содержание муниципального имущества, руб.</t>
  </si>
  <si>
    <t>Фактические затраты  МАУ «МФЦ», руб.</t>
  </si>
  <si>
    <r>
      <t xml:space="preserve">Соотношение фактических и нормативных затрат, % </t>
    </r>
    <r>
      <rPr>
        <sz val="8"/>
        <color theme="1"/>
        <rFont val="Times New Roman"/>
        <family val="1"/>
        <charset val="204"/>
      </rPr>
      <t>(гр.7/гр.10*100)</t>
    </r>
  </si>
  <si>
    <t>на предоставление мун. услуг</t>
  </si>
  <si>
    <t>на содержание мун. имущества</t>
  </si>
  <si>
    <t>Всего, руб.</t>
  </si>
  <si>
    <t>Форма № 4. Исполнение фактических и нормативных затрат МАУ «МФЦ», всего</t>
  </si>
  <si>
    <t>Единицы измерения</t>
  </si>
  <si>
    <t>Абсолютный показатель, по данным электронной системы управления очередью МАУ «МФЦ»</t>
  </si>
  <si>
    <t>Книга отзывов и предложений</t>
  </si>
  <si>
    <r>
      <rPr>
        <sz val="9"/>
        <color theme="1"/>
        <rFont val="Times New Roman"/>
        <family val="1"/>
        <charset val="204"/>
      </rPr>
      <t>Электронная система управления очередью</t>
    </r>
    <r>
      <rPr>
        <sz val="12"/>
        <color theme="1"/>
        <rFont val="Times New Roman"/>
        <family val="1"/>
        <charset val="204"/>
      </rPr>
      <t xml:space="preserve"> </t>
    </r>
  </si>
  <si>
    <t>Пульты оценки качества</t>
  </si>
  <si>
    <r>
      <t xml:space="preserve">Объем муниципального задания по предоставлению муниципальных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</t>
    </r>
  </si>
  <si>
    <t>не более 0,4%</t>
  </si>
  <si>
    <r>
      <t xml:space="preserve">Нормативные затраты на предоставление мун.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год, руб.</t>
    </r>
  </si>
  <si>
    <t>Исполнитель: экономист Лепеева Ю.П.
Тел. 7-79-01</t>
  </si>
  <si>
    <t xml:space="preserve">Исполнитель: экономист Лепеева ЮП.
Тел. 7-79-01
</t>
  </si>
  <si>
    <t>2.</t>
  </si>
  <si>
    <t>1.</t>
  </si>
  <si>
    <t>3.</t>
  </si>
  <si>
    <t xml:space="preserve">5. </t>
  </si>
  <si>
    <t>6.</t>
  </si>
  <si>
    <r>
      <t xml:space="preserve">Нормативные  затраты на предоставление мун.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год, руб.</t>
    </r>
  </si>
  <si>
    <t xml:space="preserve"> Сопроводительные реестры  принятых и выданных  документов,  журнал учета выданных уведомлений о принятом территориальным органом ПФР решении о распоряжении  средствами  материнского (семейного капитала),  журнал учета выданных страховых свидетельств(СНИЛС) </t>
  </si>
  <si>
    <r>
      <t>Заявления  об отказе от получения  УЭК -</t>
    </r>
    <r>
      <rPr>
        <b/>
        <sz val="11"/>
        <color theme="1"/>
        <rFont val="Times New Roman"/>
        <family val="1"/>
        <charset val="204"/>
      </rPr>
      <t xml:space="preserve"> 0</t>
    </r>
  </si>
  <si>
    <t>Исполнитель: Начальник отдела информирования, приема и выдачи докуменов Черная Т.А.  Тел.: 7-79-07</t>
  </si>
  <si>
    <t>Исполнитель:  Начальник отдела информирования, приема и выдачи документов Черная Т.А.  Тел.: 7-79-07</t>
  </si>
  <si>
    <t>По данным электронной системы управления очередью МАУ «МФЦ», отчет телефонных консультаций экспертов сектора телефонного обслуживания, отчет по оказанию консультаций в электронной форме на сайте Учреждения</t>
  </si>
  <si>
    <r>
      <t>4.      Регистрация на портале госуслуг  -</t>
    </r>
    <r>
      <rPr>
        <b/>
        <sz val="11"/>
        <color theme="1"/>
        <rFont val="Times New Roman"/>
        <family val="1"/>
        <charset val="204"/>
      </rPr>
      <t xml:space="preserve"> 0</t>
    </r>
  </si>
  <si>
    <t>7.</t>
  </si>
  <si>
    <t>за  июль (с 01.07 по 31.07)</t>
  </si>
  <si>
    <r>
      <t xml:space="preserve">Фактичекий объем предоставленных  государственных и муниципальных услуг  </t>
    </r>
    <r>
      <rPr>
        <b/>
        <sz val="11"/>
        <color theme="1"/>
        <rFont val="Times New Roman"/>
        <family val="1"/>
        <charset val="204"/>
      </rPr>
      <t>3186</t>
    </r>
  </si>
  <si>
    <r>
      <t xml:space="preserve"> Оказание услуг по приему  заявлении на УЭК  -</t>
    </r>
    <r>
      <rPr>
        <b/>
        <sz val="11"/>
        <rFont val="Times New Roman"/>
        <family val="1"/>
        <charset val="204"/>
      </rPr>
      <t xml:space="preserve"> 8 услуг</t>
    </r>
  </si>
  <si>
    <r>
      <t xml:space="preserve"> Оказание услуг по выдаче  УЭК  -</t>
    </r>
    <r>
      <rPr>
        <b/>
        <sz val="11"/>
        <rFont val="Times New Roman"/>
        <family val="1"/>
        <charset val="204"/>
      </rPr>
      <t xml:space="preserve"> 11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услуг </t>
    </r>
  </si>
  <si>
    <r>
      <t>Подтверждение личности на портале госуслуг -</t>
    </r>
    <r>
      <rPr>
        <b/>
        <sz val="11"/>
        <color theme="1"/>
        <rFont val="Times New Roman"/>
        <family val="1"/>
        <charset val="204"/>
      </rPr>
      <t>12</t>
    </r>
  </si>
  <si>
    <r>
      <t>Восстановление -</t>
    </r>
    <r>
      <rPr>
        <b/>
        <sz val="11"/>
        <color theme="1"/>
        <rFont val="Times New Roman"/>
        <family val="1"/>
        <charset val="204"/>
      </rPr>
      <t xml:space="preserve"> 0</t>
    </r>
  </si>
  <si>
    <r>
      <t>Всего оказано:</t>
    </r>
    <r>
      <rPr>
        <b/>
        <sz val="11"/>
        <color theme="1"/>
        <rFont val="Times New Roman"/>
        <family val="1"/>
        <charset val="204"/>
      </rPr>
      <t xml:space="preserve"> 3217 услу</t>
    </r>
    <r>
      <rPr>
        <sz val="11"/>
        <color theme="1"/>
        <rFont val="Times New Roman"/>
        <family val="1"/>
        <charset val="204"/>
      </rPr>
      <t>г</t>
    </r>
  </si>
  <si>
    <t>За июль  месяц (квартал)</t>
  </si>
  <si>
    <t>Отчет 
об исполнении муниципального задания муниципального автономного учреждения 
«Многофункциональный центр предоставления государственных и муниципальных услуг»
за  июль   2015 года</t>
  </si>
  <si>
    <t>за июль месяц</t>
  </si>
  <si>
    <r>
      <t>за</t>
    </r>
    <r>
      <rPr>
        <u/>
        <sz val="10"/>
        <color theme="1"/>
        <rFont val="Times New Roman"/>
        <family val="1"/>
        <charset val="204"/>
      </rPr>
      <t xml:space="preserve"> июль </t>
    </r>
    <r>
      <rPr>
        <sz val="10"/>
        <color theme="1"/>
        <rFont val="Times New Roman"/>
        <family val="1"/>
        <charset val="204"/>
      </rPr>
      <t>месяц</t>
    </r>
  </si>
  <si>
    <t>92,5</t>
  </si>
  <si>
    <t>Кассовые расходы  по муниципальному заданияю на 31.07.2015 г. -  11135499,82 рублей, из них</t>
  </si>
  <si>
    <t>кассовые расходы по окружным денежным средствам на 31.07.2015г. - 3 691 048,84 рублей</t>
  </si>
  <si>
    <t>Поступления денежных средст из местного бюджета на 31.07.2015 г. - 7 178 378,00</t>
  </si>
  <si>
    <t>Поступления денежных средст из окружного бюджета на 31.07.2015 г. - 3 693 900,00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</si>
</sst>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;[Red]#,##0.0"/>
    <numFmt numFmtId="166" formatCode="h:mm;@"/>
    <numFmt numFmtId="167" formatCode="[$-F400]h:mm:ss\ AM/PM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9" fontId="2" fillId="0" borderId="5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1" fillId="0" borderId="0" xfId="0" applyFont="1"/>
    <xf numFmtId="4" fontId="3" fillId="0" borderId="1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11" fillId="0" borderId="2" xfId="0" applyNumberFormat="1" applyFont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164" fontId="12" fillId="0" borderId="5" xfId="0" applyNumberFormat="1" applyFont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Alignment="1">
      <alignment wrapText="1"/>
    </xf>
    <xf numFmtId="0" fontId="0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7" xfId="0" applyFont="1" applyBorder="1" applyAlignment="1">
      <alignment horizontal="center" vertical="top"/>
    </xf>
    <xf numFmtId="4" fontId="3" fillId="0" borderId="5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10" fontId="14" fillId="2" borderId="5" xfId="0" applyNumberFormat="1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167" fontId="0" fillId="0" borderId="0" xfId="0" applyNumberFormat="1"/>
    <xf numFmtId="166" fontId="0" fillId="0" borderId="0" xfId="0" applyNumberFormat="1"/>
    <xf numFmtId="0" fontId="12" fillId="2" borderId="5" xfId="0" applyFont="1" applyFill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2" fontId="2" fillId="0" borderId="5" xfId="0" applyNumberFormat="1" applyFont="1" applyFill="1" applyBorder="1" applyAlignment="1">
      <alignment horizontal="center" vertical="top" wrapText="1"/>
    </xf>
    <xf numFmtId="2" fontId="14" fillId="0" borderId="5" xfId="0" applyNumberFormat="1" applyFont="1" applyFill="1" applyBorder="1" applyAlignment="1">
      <alignment horizontal="center" vertical="top" wrapText="1"/>
    </xf>
    <xf numFmtId="49" fontId="14" fillId="0" borderId="5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12" fillId="0" borderId="0" xfId="0" applyFont="1" applyFill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7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workbookViewId="0">
      <selection activeCell="E30" sqref="E30"/>
    </sheetView>
  </sheetViews>
  <sheetFormatPr defaultRowHeight="15" x14ac:dyDescent="0.25"/>
  <cols>
    <col min="1" max="1" width="4.5703125" customWidth="1"/>
    <col min="2" max="2" width="45.140625" customWidth="1"/>
    <col min="3" max="3" width="13.85546875" customWidth="1"/>
    <col min="4" max="4" width="19.85546875" customWidth="1"/>
    <col min="5" max="5" width="14.140625" customWidth="1"/>
    <col min="6" max="6" width="12.42578125" customWidth="1"/>
    <col min="7" max="7" width="13.140625" customWidth="1"/>
    <col min="8" max="8" width="30" customWidth="1"/>
  </cols>
  <sheetData>
    <row r="1" spans="1:8" ht="65.25" customHeight="1" x14ac:dyDescent="0.25">
      <c r="A1" s="70" t="s">
        <v>82</v>
      </c>
      <c r="B1" s="71"/>
      <c r="C1" s="71"/>
      <c r="D1" s="71"/>
      <c r="E1" s="71"/>
      <c r="F1" s="71"/>
      <c r="G1" s="71"/>
      <c r="H1" s="71"/>
    </row>
    <row r="2" spans="1:8" ht="18.75" customHeight="1" x14ac:dyDescent="0.25">
      <c r="A2" s="70"/>
      <c r="B2" s="70"/>
      <c r="C2" s="70"/>
      <c r="D2" s="70"/>
      <c r="E2" s="70"/>
      <c r="F2" s="70"/>
      <c r="G2" s="70"/>
      <c r="H2" s="70"/>
    </row>
    <row r="3" spans="1:8" ht="18.75" customHeight="1" x14ac:dyDescent="0.25">
      <c r="A3" s="70" t="s">
        <v>11</v>
      </c>
      <c r="B3" s="70"/>
      <c r="C3" s="70"/>
      <c r="D3" s="70"/>
      <c r="E3" s="70"/>
      <c r="F3" s="70"/>
      <c r="G3" s="70"/>
      <c r="H3" s="70"/>
    </row>
    <row r="4" spans="1:8" ht="15.75" thickBot="1" x14ac:dyDescent="0.3"/>
    <row r="5" spans="1:8" ht="45.75" customHeight="1" thickBot="1" x14ac:dyDescent="0.3">
      <c r="A5" s="68" t="s">
        <v>0</v>
      </c>
      <c r="B5" s="68" t="s">
        <v>1</v>
      </c>
      <c r="C5" s="68" t="s">
        <v>2</v>
      </c>
      <c r="D5" s="68" t="s">
        <v>56</v>
      </c>
      <c r="E5" s="72" t="s">
        <v>3</v>
      </c>
      <c r="F5" s="73"/>
      <c r="G5" s="68" t="s">
        <v>4</v>
      </c>
      <c r="H5" s="68" t="s">
        <v>5</v>
      </c>
    </row>
    <row r="6" spans="1:8" ht="47.25" customHeight="1" thickBot="1" x14ac:dyDescent="0.3">
      <c r="A6" s="69"/>
      <c r="B6" s="69"/>
      <c r="C6" s="69"/>
      <c r="D6" s="69"/>
      <c r="E6" s="3" t="s">
        <v>74</v>
      </c>
      <c r="F6" s="1" t="s">
        <v>6</v>
      </c>
      <c r="G6" s="69"/>
      <c r="H6" s="69"/>
    </row>
    <row r="7" spans="1:8" ht="15.75" thickBot="1" x14ac:dyDescent="0.3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</row>
    <row r="8" spans="1:8" ht="165.75" thickBot="1" x14ac:dyDescent="0.3">
      <c r="A8" s="4">
        <v>1</v>
      </c>
      <c r="B8" s="5" t="s">
        <v>7</v>
      </c>
      <c r="C8" s="3" t="s">
        <v>8</v>
      </c>
      <c r="D8" s="3">
        <v>35000</v>
      </c>
      <c r="E8" s="3">
        <v>3186</v>
      </c>
      <c r="F8" s="40">
        <v>21421</v>
      </c>
      <c r="G8" s="41">
        <f>F8/D8*100%</f>
        <v>0.61202857142857148</v>
      </c>
      <c r="H8" s="35" t="s">
        <v>67</v>
      </c>
    </row>
    <row r="9" spans="1:8" ht="135.75" thickBot="1" x14ac:dyDescent="0.3">
      <c r="A9" s="4">
        <v>2</v>
      </c>
      <c r="B9" s="5" t="s">
        <v>9</v>
      </c>
      <c r="C9" s="3" t="s">
        <v>10</v>
      </c>
      <c r="D9" s="40">
        <v>9300</v>
      </c>
      <c r="E9" s="56">
        <v>418</v>
      </c>
      <c r="F9" s="40">
        <v>4385</v>
      </c>
      <c r="G9" s="41">
        <f>F9/D9*100%</f>
        <v>0.47150537634408601</v>
      </c>
      <c r="H9" s="35" t="s">
        <v>71</v>
      </c>
    </row>
    <row r="10" spans="1:8" x14ac:dyDescent="0.25">
      <c r="A10" s="47" t="s">
        <v>62</v>
      </c>
      <c r="B10" s="47" t="s">
        <v>75</v>
      </c>
      <c r="C10" s="47"/>
      <c r="D10" s="47"/>
    </row>
    <row r="11" spans="1:8" ht="12.75" customHeight="1" x14ac:dyDescent="0.25">
      <c r="A11" t="s">
        <v>61</v>
      </c>
      <c r="B11" s="67" t="s">
        <v>76</v>
      </c>
      <c r="C11" s="67"/>
      <c r="D11" s="67"/>
    </row>
    <row r="12" spans="1:8" ht="13.5" customHeight="1" x14ac:dyDescent="0.25">
      <c r="A12" s="45" t="s">
        <v>63</v>
      </c>
      <c r="B12" s="44" t="s">
        <v>77</v>
      </c>
      <c r="C12" s="45"/>
      <c r="D12" s="45"/>
      <c r="E12" s="45"/>
      <c r="F12" s="45"/>
      <c r="G12" s="45"/>
      <c r="H12" s="45"/>
    </row>
    <row r="13" spans="1:8" x14ac:dyDescent="0.25">
      <c r="A13" s="66" t="s">
        <v>72</v>
      </c>
      <c r="B13" s="66"/>
      <c r="C13" s="66"/>
      <c r="D13" s="66"/>
      <c r="E13" s="66"/>
      <c r="F13" s="66"/>
      <c r="G13" s="66"/>
      <c r="H13" s="66"/>
    </row>
    <row r="14" spans="1:8" x14ac:dyDescent="0.25">
      <c r="A14" t="s">
        <v>64</v>
      </c>
      <c r="B14" s="46" t="s">
        <v>78</v>
      </c>
    </row>
    <row r="15" spans="1:8" x14ac:dyDescent="0.25">
      <c r="A15" t="s">
        <v>65</v>
      </c>
      <c r="B15" s="47" t="s">
        <v>68</v>
      </c>
    </row>
    <row r="16" spans="1:8" x14ac:dyDescent="0.25">
      <c r="A16" t="s">
        <v>73</v>
      </c>
      <c r="B16" s="47" t="s">
        <v>79</v>
      </c>
    </row>
    <row r="17" spans="1:8" x14ac:dyDescent="0.25">
      <c r="B17" s="47" t="s">
        <v>80</v>
      </c>
    </row>
    <row r="18" spans="1:8" x14ac:dyDescent="0.25">
      <c r="A18" t="s">
        <v>69</v>
      </c>
    </row>
    <row r="19" spans="1:8" x14ac:dyDescent="0.25">
      <c r="B19" s="44"/>
    </row>
    <row r="20" spans="1:8" x14ac:dyDescent="0.25">
      <c r="A20" s="45"/>
      <c r="B20" s="44"/>
      <c r="C20" s="45"/>
      <c r="D20" s="45"/>
      <c r="E20" s="45"/>
      <c r="F20" s="45"/>
      <c r="G20" s="45"/>
      <c r="H20" s="45"/>
    </row>
    <row r="21" spans="1:8" x14ac:dyDescent="0.25">
      <c r="A21" s="66"/>
      <c r="B21" s="66"/>
      <c r="C21" s="66"/>
      <c r="D21" s="66"/>
      <c r="E21" s="66"/>
      <c r="F21" s="66"/>
      <c r="G21" s="66"/>
      <c r="H21" s="66"/>
    </row>
    <row r="22" spans="1:8" x14ac:dyDescent="0.25">
      <c r="B22" s="46"/>
    </row>
    <row r="23" spans="1:8" x14ac:dyDescent="0.25">
      <c r="B23" s="47"/>
    </row>
  </sheetData>
  <mergeCells count="13">
    <mergeCell ref="A21:H21"/>
    <mergeCell ref="A13:H13"/>
    <mergeCell ref="B11:D11"/>
    <mergeCell ref="H5:H6"/>
    <mergeCell ref="A1:H1"/>
    <mergeCell ref="A2:H2"/>
    <mergeCell ref="A3:H3"/>
    <mergeCell ref="A5:A6"/>
    <mergeCell ref="B5:B6"/>
    <mergeCell ref="C5:C6"/>
    <mergeCell ref="D5:D6"/>
    <mergeCell ref="E5:F5"/>
    <mergeCell ref="G5:G6"/>
  </mergeCells>
  <printOptions horizontalCentered="1"/>
  <pageMargins left="0" right="0" top="0.74803149606299213" bottom="0.55118110236220474" header="0.31496062992125984" footer="0.1181102362204724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tabSelected="1" workbookViewId="0">
      <selection activeCell="P13" sqref="P13"/>
    </sheetView>
  </sheetViews>
  <sheetFormatPr defaultRowHeight="15" x14ac:dyDescent="0.25"/>
  <cols>
    <col min="1" max="1" width="4.85546875" customWidth="1"/>
    <col min="2" max="2" width="29.7109375" customWidth="1"/>
    <col min="3" max="3" width="7.85546875" customWidth="1"/>
    <col min="4" max="4" width="44.85546875" customWidth="1"/>
    <col min="5" max="5" width="8.28515625" customWidth="1"/>
    <col min="6" max="6" width="13.7109375" customWidth="1"/>
    <col min="7" max="7" width="10.5703125" customWidth="1"/>
    <col min="8" max="8" width="7.85546875" bestFit="1" customWidth="1"/>
    <col min="9" max="9" width="11" customWidth="1"/>
    <col min="10" max="10" width="11.7109375" customWidth="1"/>
  </cols>
  <sheetData>
    <row r="1" spans="1:19" ht="15.75" x14ac:dyDescent="0.25">
      <c r="A1" s="70" t="s">
        <v>12</v>
      </c>
      <c r="B1" s="70"/>
      <c r="C1" s="70"/>
      <c r="D1" s="70"/>
      <c r="E1" s="70"/>
      <c r="F1" s="70"/>
      <c r="G1" s="70"/>
      <c r="H1" s="70"/>
      <c r="I1" s="70"/>
      <c r="J1" s="70"/>
    </row>
    <row r="2" spans="1:19" ht="6.75" customHeight="1" thickBot="1" x14ac:dyDescent="0.3"/>
    <row r="3" spans="1:19" ht="15.75" thickBot="1" x14ac:dyDescent="0.3">
      <c r="A3" s="68" t="s">
        <v>0</v>
      </c>
      <c r="B3" s="68" t="s">
        <v>13</v>
      </c>
      <c r="C3" s="82" t="s">
        <v>51</v>
      </c>
      <c r="D3" s="68" t="s">
        <v>14</v>
      </c>
      <c r="E3" s="85" t="s">
        <v>15</v>
      </c>
      <c r="F3" s="86"/>
      <c r="G3" s="86"/>
      <c r="H3" s="86"/>
      <c r="I3" s="86"/>
      <c r="J3" s="87"/>
    </row>
    <row r="4" spans="1:19" ht="20.25" customHeight="1" thickBot="1" x14ac:dyDescent="0.3">
      <c r="A4" s="81"/>
      <c r="B4" s="81"/>
      <c r="C4" s="83"/>
      <c r="D4" s="81"/>
      <c r="E4" s="85" t="s">
        <v>81</v>
      </c>
      <c r="F4" s="86"/>
      <c r="G4" s="87"/>
      <c r="H4" s="85" t="s">
        <v>16</v>
      </c>
      <c r="I4" s="86"/>
      <c r="J4" s="87"/>
    </row>
    <row r="5" spans="1:19" ht="49.5" thickBot="1" x14ac:dyDescent="0.3">
      <c r="A5" s="69"/>
      <c r="B5" s="69"/>
      <c r="C5" s="84"/>
      <c r="D5" s="69"/>
      <c r="E5" s="1" t="s">
        <v>17</v>
      </c>
      <c r="F5" s="1" t="s">
        <v>18</v>
      </c>
      <c r="G5" s="10" t="s">
        <v>5</v>
      </c>
      <c r="H5" s="1" t="s">
        <v>17</v>
      </c>
      <c r="I5" s="1" t="s">
        <v>18</v>
      </c>
      <c r="J5" s="10" t="s">
        <v>5</v>
      </c>
    </row>
    <row r="6" spans="1:19" ht="16.5" thickBot="1" x14ac:dyDescent="0.3">
      <c r="A6" s="7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</row>
    <row r="7" spans="1:19" ht="19.5" customHeight="1" thickBot="1" x14ac:dyDescent="0.3">
      <c r="A7" s="75" t="s">
        <v>19</v>
      </c>
      <c r="B7" s="76"/>
      <c r="C7" s="76"/>
      <c r="D7" s="76"/>
      <c r="E7" s="76"/>
      <c r="F7" s="76"/>
      <c r="G7" s="76"/>
      <c r="H7" s="76"/>
      <c r="I7" s="76"/>
      <c r="J7" s="77"/>
    </row>
    <row r="8" spans="1:19" ht="52.5" customHeight="1" thickBot="1" x14ac:dyDescent="0.3">
      <c r="A8" s="7">
        <v>1</v>
      </c>
      <c r="B8" s="12" t="s">
        <v>20</v>
      </c>
      <c r="C8" s="6" t="s">
        <v>21</v>
      </c>
      <c r="D8" s="13" t="s">
        <v>22</v>
      </c>
      <c r="E8" s="6" t="s">
        <v>57</v>
      </c>
      <c r="F8" s="52">
        <v>0</v>
      </c>
      <c r="G8" s="28"/>
      <c r="H8" s="6" t="s">
        <v>57</v>
      </c>
      <c r="I8" s="59">
        <v>0.01</v>
      </c>
      <c r="J8" s="36" t="s">
        <v>53</v>
      </c>
      <c r="L8" s="55"/>
      <c r="M8" s="54"/>
      <c r="N8" s="54"/>
      <c r="O8" s="54"/>
      <c r="P8" s="54"/>
      <c r="Q8" s="54"/>
      <c r="R8" s="54"/>
      <c r="S8" s="54"/>
    </row>
    <row r="9" spans="1:19" ht="49.5" customHeight="1" thickBot="1" x14ac:dyDescent="0.3">
      <c r="A9" s="7">
        <v>2</v>
      </c>
      <c r="B9" s="12" t="s">
        <v>23</v>
      </c>
      <c r="C9" s="6" t="s">
        <v>24</v>
      </c>
      <c r="D9" s="13" t="s">
        <v>52</v>
      </c>
      <c r="E9" s="37" t="s">
        <v>25</v>
      </c>
      <c r="F9" s="51">
        <v>3.45</v>
      </c>
      <c r="G9" s="37"/>
      <c r="H9" s="37" t="s">
        <v>25</v>
      </c>
      <c r="I9" s="60">
        <v>11.2</v>
      </c>
      <c r="J9" s="6" t="s">
        <v>54</v>
      </c>
    </row>
    <row r="10" spans="1:19" ht="50.25" customHeight="1" thickBot="1" x14ac:dyDescent="0.3">
      <c r="A10" s="7">
        <v>3</v>
      </c>
      <c r="B10" s="12" t="s">
        <v>26</v>
      </c>
      <c r="C10" s="6" t="s">
        <v>21</v>
      </c>
      <c r="D10" s="13" t="s">
        <v>27</v>
      </c>
      <c r="E10" s="8">
        <v>0.75</v>
      </c>
      <c r="F10" s="58">
        <v>98.6</v>
      </c>
      <c r="G10" s="6"/>
      <c r="H10" s="57">
        <v>0.75</v>
      </c>
      <c r="I10" s="61" t="s">
        <v>85</v>
      </c>
      <c r="J10" s="28" t="s">
        <v>55</v>
      </c>
    </row>
    <row r="11" spans="1:19" ht="36.75" customHeight="1" thickBot="1" x14ac:dyDescent="0.3">
      <c r="A11" s="78" t="s">
        <v>28</v>
      </c>
      <c r="B11" s="79"/>
      <c r="C11" s="79"/>
      <c r="D11" s="79"/>
      <c r="E11" s="79"/>
      <c r="F11" s="79"/>
      <c r="G11" s="79"/>
      <c r="H11" s="79"/>
      <c r="I11" s="79"/>
      <c r="J11" s="80"/>
    </row>
    <row r="12" spans="1:19" ht="60.75" thickBot="1" x14ac:dyDescent="0.3">
      <c r="A12" s="7">
        <v>4</v>
      </c>
      <c r="B12" s="13" t="s">
        <v>29</v>
      </c>
      <c r="C12" s="6" t="s">
        <v>24</v>
      </c>
      <c r="D12" s="13" t="s">
        <v>52</v>
      </c>
      <c r="E12" s="37" t="s">
        <v>25</v>
      </c>
      <c r="F12" s="53">
        <v>2.5299999999999998</v>
      </c>
      <c r="G12" s="37"/>
      <c r="H12" s="37" t="s">
        <v>25</v>
      </c>
      <c r="I12" s="60">
        <v>8.1</v>
      </c>
      <c r="J12" s="51" t="s">
        <v>54</v>
      </c>
    </row>
    <row r="13" spans="1:19" ht="146.25" customHeight="1" thickBot="1" x14ac:dyDescent="0.3">
      <c r="A13" s="48">
        <v>5</v>
      </c>
      <c r="B13" s="14" t="s">
        <v>30</v>
      </c>
      <c r="C13" s="15" t="s">
        <v>21</v>
      </c>
      <c r="D13" s="16" t="s">
        <v>31</v>
      </c>
      <c r="E13" s="15">
        <v>100</v>
      </c>
      <c r="F13" s="15">
        <v>100</v>
      </c>
      <c r="G13" s="15"/>
      <c r="H13" s="15">
        <v>100</v>
      </c>
      <c r="I13" s="15">
        <v>100</v>
      </c>
      <c r="J13" s="15"/>
    </row>
    <row r="15" spans="1:19" ht="16.5" customHeight="1" x14ac:dyDescent="0.25">
      <c r="A15" s="74" t="s">
        <v>70</v>
      </c>
      <c r="B15" s="74"/>
      <c r="C15" s="74"/>
      <c r="D15" s="74"/>
      <c r="E15" s="74"/>
      <c r="F15" s="74"/>
      <c r="G15" s="74"/>
      <c r="H15" s="74"/>
      <c r="I15" s="74"/>
      <c r="J15" s="74"/>
    </row>
  </sheetData>
  <mergeCells count="11">
    <mergeCell ref="A1:J1"/>
    <mergeCell ref="A15:J15"/>
    <mergeCell ref="A7:J7"/>
    <mergeCell ref="A11:J11"/>
    <mergeCell ref="A3:A5"/>
    <mergeCell ref="B3:B5"/>
    <mergeCell ref="C3:C5"/>
    <mergeCell ref="D3:D5"/>
    <mergeCell ref="E3:J3"/>
    <mergeCell ref="E4:G4"/>
    <mergeCell ref="H4:J4"/>
  </mergeCells>
  <printOptions horizontalCentered="1"/>
  <pageMargins left="0" right="0" top="0.15748031496062992" bottom="0.15748031496062992" header="0" footer="0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0"/>
  <sheetViews>
    <sheetView workbookViewId="0">
      <selection activeCell="I15" sqref="I15"/>
    </sheetView>
  </sheetViews>
  <sheetFormatPr defaultRowHeight="15" x14ac:dyDescent="0.25"/>
  <cols>
    <col min="1" max="1" width="5.140625" customWidth="1"/>
    <col min="2" max="2" width="36.140625" customWidth="1"/>
    <col min="3" max="3" width="10.28515625" customWidth="1"/>
    <col min="5" max="5" width="11.7109375" customWidth="1"/>
    <col min="6" max="6" width="12.5703125" customWidth="1"/>
    <col min="7" max="7" width="11.5703125" customWidth="1"/>
    <col min="8" max="8" width="11.28515625" customWidth="1"/>
    <col min="9" max="9" width="13.140625" customWidth="1"/>
    <col min="10" max="10" width="11.7109375" customWidth="1"/>
    <col min="11" max="11" width="14.28515625" customWidth="1"/>
    <col min="12" max="12" width="17.85546875" customWidth="1"/>
  </cols>
  <sheetData>
    <row r="2" spans="1:12" ht="15.75" x14ac:dyDescent="0.25">
      <c r="A2" s="70" t="s">
        <v>43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ht="15.75" thickBot="1" x14ac:dyDescent="0.3"/>
    <row r="4" spans="1:12" ht="47.25" customHeight="1" thickBot="1" x14ac:dyDescent="0.3">
      <c r="A4" s="90" t="s">
        <v>32</v>
      </c>
      <c r="B4" s="90" t="s">
        <v>33</v>
      </c>
      <c r="C4" s="72" t="s">
        <v>34</v>
      </c>
      <c r="D4" s="73"/>
      <c r="E4" s="72" t="s">
        <v>35</v>
      </c>
      <c r="F4" s="73"/>
      <c r="G4" s="72" t="s">
        <v>36</v>
      </c>
      <c r="H4" s="73"/>
      <c r="I4" s="72" t="s">
        <v>58</v>
      </c>
      <c r="J4" s="73"/>
      <c r="K4" s="68" t="s">
        <v>37</v>
      </c>
      <c r="L4" s="88" t="s">
        <v>38</v>
      </c>
    </row>
    <row r="5" spans="1:12" ht="33.75" customHeight="1" thickBot="1" x14ac:dyDescent="0.3">
      <c r="A5" s="91"/>
      <c r="B5" s="91"/>
      <c r="C5" s="9" t="s">
        <v>83</v>
      </c>
      <c r="D5" s="9" t="s">
        <v>6</v>
      </c>
      <c r="E5" s="9" t="s">
        <v>84</v>
      </c>
      <c r="F5" s="9" t="s">
        <v>6</v>
      </c>
      <c r="G5" s="9" t="s">
        <v>83</v>
      </c>
      <c r="H5" s="9" t="s">
        <v>6</v>
      </c>
      <c r="I5" s="9" t="s">
        <v>39</v>
      </c>
      <c r="J5" s="9" t="s">
        <v>40</v>
      </c>
      <c r="K5" s="69"/>
      <c r="L5" s="89"/>
    </row>
    <row r="6" spans="1:12" ht="16.5" thickBot="1" x14ac:dyDescent="0.3">
      <c r="A6" s="15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  <c r="I6" s="22">
        <v>9</v>
      </c>
      <c r="J6" s="22">
        <v>10</v>
      </c>
      <c r="K6" s="22">
        <v>11</v>
      </c>
      <c r="L6" s="22">
        <v>12</v>
      </c>
    </row>
    <row r="7" spans="1:12" ht="60.75" thickBot="1" x14ac:dyDescent="0.3">
      <c r="A7" s="15">
        <v>1</v>
      </c>
      <c r="B7" s="19" t="s">
        <v>41</v>
      </c>
      <c r="C7" s="20">
        <v>3186</v>
      </c>
      <c r="D7" s="20">
        <v>21421</v>
      </c>
      <c r="E7" s="42">
        <v>1779689.19</v>
      </c>
      <c r="F7" s="43">
        <f>7826568.28+E7</f>
        <v>9606257.4700000007</v>
      </c>
      <c r="G7" s="43">
        <f>E7/C7</f>
        <v>558.59673258003761</v>
      </c>
      <c r="H7" s="50">
        <f>F7/D7</f>
        <v>448.4504677652771</v>
      </c>
      <c r="I7" s="33">
        <v>18334855</v>
      </c>
      <c r="J7" s="26">
        <v>523.85</v>
      </c>
      <c r="K7" s="25">
        <f>H7/J7</f>
        <v>0.85606656059039243</v>
      </c>
      <c r="L7" s="21"/>
    </row>
    <row r="8" spans="1:12" ht="105.75" thickBot="1" x14ac:dyDescent="0.3">
      <c r="A8" s="7">
        <v>2</v>
      </c>
      <c r="B8" s="17" t="s">
        <v>42</v>
      </c>
      <c r="C8" s="3">
        <v>418</v>
      </c>
      <c r="D8" s="3">
        <v>4385</v>
      </c>
      <c r="E8" s="43">
        <v>527565.15</v>
      </c>
      <c r="F8" s="49">
        <f>1777705.47+E8</f>
        <v>2305270.62</v>
      </c>
      <c r="G8" s="43">
        <f>E8/C8</f>
        <v>1262.1175837320575</v>
      </c>
      <c r="H8" s="50">
        <f>F8/D8</f>
        <v>525.71735917901935</v>
      </c>
      <c r="I8" s="34">
        <v>3383457</v>
      </c>
      <c r="J8" s="27">
        <v>363.82</v>
      </c>
      <c r="K8" s="25">
        <f>H8/J8</f>
        <v>1.4449930162690874</v>
      </c>
      <c r="L8" s="18"/>
    </row>
    <row r="10" spans="1:12" ht="32.25" customHeight="1" x14ac:dyDescent="0.25">
      <c r="A10" s="66" t="s">
        <v>59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</row>
  </sheetData>
  <mergeCells count="10">
    <mergeCell ref="A2:L2"/>
    <mergeCell ref="A10:L10"/>
    <mergeCell ref="K4:K5"/>
    <mergeCell ref="L4:L5"/>
    <mergeCell ref="A4:A5"/>
    <mergeCell ref="B4:B5"/>
    <mergeCell ref="C4:D4"/>
    <mergeCell ref="E4:F4"/>
    <mergeCell ref="G4:H4"/>
    <mergeCell ref="I4:J4"/>
  </mergeCells>
  <printOptions horizontalCentered="1"/>
  <pageMargins left="0" right="0" top="0.55118110236220474" bottom="0" header="0.11811023622047245" footer="0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4"/>
  <sheetViews>
    <sheetView workbookViewId="0">
      <selection activeCell="H17" sqref="H17"/>
    </sheetView>
  </sheetViews>
  <sheetFormatPr defaultRowHeight="15" x14ac:dyDescent="0.25"/>
  <cols>
    <col min="1" max="1" width="4.5703125" customWidth="1"/>
    <col min="2" max="2" width="15.140625" customWidth="1"/>
    <col min="3" max="3" width="14.140625" customWidth="1"/>
    <col min="4" max="4" width="13.7109375" customWidth="1"/>
    <col min="5" max="6" width="13.140625" customWidth="1"/>
    <col min="7" max="7" width="14.85546875" customWidth="1"/>
    <col min="8" max="8" width="14.140625" customWidth="1"/>
    <col min="9" max="9" width="13.85546875" customWidth="1"/>
    <col min="10" max="10" width="14" customWidth="1"/>
    <col min="11" max="11" width="20.28515625" customWidth="1"/>
    <col min="12" max="12" width="13.85546875" customWidth="1"/>
  </cols>
  <sheetData>
    <row r="2" spans="1:12" ht="15.75" x14ac:dyDescent="0.25">
      <c r="A2" s="70" t="s">
        <v>50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ht="15.75" thickBot="1" x14ac:dyDescent="0.3"/>
    <row r="4" spans="1:12" ht="45.75" customHeight="1" thickBot="1" x14ac:dyDescent="0.3">
      <c r="A4" s="90" t="s">
        <v>32</v>
      </c>
      <c r="B4" s="72" t="s">
        <v>35</v>
      </c>
      <c r="C4" s="73"/>
      <c r="D4" s="72" t="s">
        <v>44</v>
      </c>
      <c r="E4" s="73"/>
      <c r="F4" s="72" t="s">
        <v>45</v>
      </c>
      <c r="G4" s="73"/>
      <c r="H4" s="72" t="s">
        <v>66</v>
      </c>
      <c r="I4" s="92"/>
      <c r="J4" s="73"/>
      <c r="K4" s="68" t="s">
        <v>46</v>
      </c>
      <c r="L4" s="68" t="s">
        <v>38</v>
      </c>
    </row>
    <row r="5" spans="1:12" ht="37.5" thickBot="1" x14ac:dyDescent="0.3">
      <c r="A5" s="91"/>
      <c r="B5" s="10" t="s">
        <v>83</v>
      </c>
      <c r="C5" s="10" t="s">
        <v>6</v>
      </c>
      <c r="D5" s="10" t="s">
        <v>83</v>
      </c>
      <c r="E5" s="10" t="s">
        <v>6</v>
      </c>
      <c r="F5" s="10" t="s">
        <v>83</v>
      </c>
      <c r="G5" s="10" t="s">
        <v>6</v>
      </c>
      <c r="H5" s="10" t="s">
        <v>47</v>
      </c>
      <c r="I5" s="10" t="s">
        <v>48</v>
      </c>
      <c r="J5" s="1" t="s">
        <v>49</v>
      </c>
      <c r="K5" s="69"/>
      <c r="L5" s="69"/>
    </row>
    <row r="6" spans="1:12" ht="16.5" thickBot="1" x14ac:dyDescent="0.3">
      <c r="A6" s="7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51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</row>
    <row r="7" spans="1:12" ht="15.75" thickBot="1" x14ac:dyDescent="0.3">
      <c r="A7" s="11">
        <v>1</v>
      </c>
      <c r="B7" s="42">
        <v>1779689.19</v>
      </c>
      <c r="C7" s="42">
        <f>7826568.28+B7</f>
        <v>9606257.4700000007</v>
      </c>
      <c r="D7" s="42">
        <v>31813.96</v>
      </c>
      <c r="E7" s="42">
        <f>91836.88+D7</f>
        <v>123650.84</v>
      </c>
      <c r="F7" s="42">
        <f>B7+D7</f>
        <v>1811503.15</v>
      </c>
      <c r="G7" s="42">
        <f>C7+E7</f>
        <v>9729908.3100000005</v>
      </c>
      <c r="H7" s="33">
        <v>18334855</v>
      </c>
      <c r="I7" s="33">
        <v>241740</v>
      </c>
      <c r="J7" s="32">
        <f>H7+I7</f>
        <v>18576595</v>
      </c>
      <c r="K7" s="29">
        <f>G7/J7</f>
        <v>0.5237724303081378</v>
      </c>
      <c r="L7" s="11"/>
    </row>
    <row r="8" spans="1:12" ht="15.75" thickBot="1" x14ac:dyDescent="0.3">
      <c r="A8" s="20">
        <v>2</v>
      </c>
      <c r="B8" s="43">
        <v>527565.15</v>
      </c>
      <c r="C8" s="43">
        <f>1777705.47+B8</f>
        <v>2305270.62</v>
      </c>
      <c r="D8" s="43">
        <v>5875</v>
      </c>
      <c r="E8" s="43">
        <f>16962.11+D8</f>
        <v>22837.11</v>
      </c>
      <c r="F8" s="43">
        <f>B8+D8</f>
        <v>533440.15</v>
      </c>
      <c r="G8" s="43">
        <f>C8+E8</f>
        <v>2328107.73</v>
      </c>
      <c r="H8" s="34">
        <v>3383457</v>
      </c>
      <c r="I8" s="34">
        <v>44648</v>
      </c>
      <c r="J8" s="31">
        <f>H8+I8</f>
        <v>3428105</v>
      </c>
      <c r="K8" s="23">
        <f>G8/J8</f>
        <v>0.67912381038503777</v>
      </c>
      <c r="L8" s="20"/>
    </row>
    <row r="9" spans="1:12" s="30" customFormat="1" ht="20.25" customHeight="1" thickBot="1" x14ac:dyDescent="0.3">
      <c r="A9" s="62"/>
      <c r="B9" s="63">
        <f>SUM(B7:B8)</f>
        <v>2307254.34</v>
      </c>
      <c r="C9" s="63">
        <f>SUM(C7:C8)</f>
        <v>11911528.09</v>
      </c>
      <c r="D9" s="63">
        <f t="shared" ref="D9:J9" si="0">SUM(D7:D8)</f>
        <v>37688.959999999999</v>
      </c>
      <c r="E9" s="63">
        <f t="shared" si="0"/>
        <v>146487.95000000001</v>
      </c>
      <c r="F9" s="63">
        <f t="shared" si="0"/>
        <v>2344943.2999999998</v>
      </c>
      <c r="G9" s="63">
        <f>SUM(G7:G8)</f>
        <v>12058016.040000001</v>
      </c>
      <c r="H9" s="64">
        <f>SUM(H7:H8)</f>
        <v>21718312</v>
      </c>
      <c r="I9" s="64">
        <f>SUM(I7:I8)</f>
        <v>286388</v>
      </c>
      <c r="J9" s="64">
        <f t="shared" si="0"/>
        <v>22004700</v>
      </c>
      <c r="K9" s="24">
        <f>G9/J9</f>
        <v>0.54797457088712875</v>
      </c>
      <c r="L9" s="65"/>
    </row>
    <row r="10" spans="1:12" s="30" customFormat="1" x14ac:dyDescent="0.25">
      <c r="A10" s="94" t="s">
        <v>88</v>
      </c>
      <c r="B10" s="94"/>
      <c r="C10" s="94"/>
      <c r="D10" s="94"/>
      <c r="E10" s="94"/>
      <c r="F10" s="94"/>
      <c r="G10" s="94"/>
      <c r="H10" s="94"/>
      <c r="I10" s="94"/>
      <c r="J10" s="94"/>
      <c r="K10" s="39"/>
      <c r="L10" s="38"/>
    </row>
    <row r="11" spans="1:12" s="30" customFormat="1" x14ac:dyDescent="0.25">
      <c r="A11" s="94" t="s">
        <v>89</v>
      </c>
      <c r="B11" s="94"/>
      <c r="C11" s="94"/>
      <c r="D11" s="94"/>
      <c r="E11" s="94"/>
      <c r="F11" s="94"/>
      <c r="G11" s="94"/>
      <c r="H11" s="94"/>
      <c r="I11" s="94"/>
      <c r="J11" s="94"/>
      <c r="K11" s="39"/>
      <c r="L11" s="38"/>
    </row>
    <row r="12" spans="1:12" s="30" customFormat="1" ht="15" customHeight="1" x14ac:dyDescent="0.25">
      <c r="A12" s="93" t="s">
        <v>86</v>
      </c>
      <c r="B12" s="93"/>
      <c r="C12" s="93"/>
      <c r="D12" s="93"/>
      <c r="E12" s="93"/>
      <c r="F12" s="93"/>
      <c r="G12" s="93"/>
      <c r="H12" s="93"/>
      <c r="I12" s="93"/>
      <c r="J12" s="93"/>
      <c r="K12" s="39"/>
      <c r="L12" s="38"/>
    </row>
    <row r="13" spans="1:12" s="30" customFormat="1" ht="15" customHeight="1" x14ac:dyDescent="0.25">
      <c r="A13" s="93" t="s">
        <v>87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</row>
    <row r="14" spans="1:12" ht="61.5" customHeight="1" x14ac:dyDescent="0.25">
      <c r="A14" s="66" t="s">
        <v>60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</row>
  </sheetData>
  <mergeCells count="13">
    <mergeCell ref="A14:L14"/>
    <mergeCell ref="K4:K5"/>
    <mergeCell ref="L4:L5"/>
    <mergeCell ref="A2:L2"/>
    <mergeCell ref="A4:A5"/>
    <mergeCell ref="B4:C4"/>
    <mergeCell ref="D4:E4"/>
    <mergeCell ref="F4:G4"/>
    <mergeCell ref="H4:J4"/>
    <mergeCell ref="A12:J12"/>
    <mergeCell ref="A13:L13"/>
    <mergeCell ref="A10:J10"/>
    <mergeCell ref="A11:J11"/>
  </mergeCells>
  <printOptions horizontalCentered="1"/>
  <pageMargins left="0" right="0" top="0.74803149606299213" bottom="0.35433070866141736" header="0.31496062992125984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</vt:lpstr>
      <vt:lpstr>Форма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Юрченко Татьяна Васильевна</dc:creator>
  <cp:lastModifiedBy>economist</cp:lastModifiedBy>
  <cp:lastPrinted>2015-08-06T06:15:11Z</cp:lastPrinted>
  <dcterms:created xsi:type="dcterms:W3CDTF">2014-03-11T08:37:46Z</dcterms:created>
  <dcterms:modified xsi:type="dcterms:W3CDTF">2015-08-06T06:15:12Z</dcterms:modified>
</cp:coreProperties>
</file>